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activeTab="4"/>
  </bookViews>
  <sheets>
    <sheet name="Таблица №1" sheetId="1" r:id="rId1"/>
    <sheet name="Таблица № 2" sheetId="2" r:id="rId2"/>
    <sheet name="Таблица № 3" sheetId="3" r:id="rId3"/>
    <sheet name="Таблица № 4" sheetId="4" r:id="rId4"/>
    <sheet name="Таблица № 5" sheetId="5" r:id="rId5"/>
    <sheet name="Таблица № 6" sheetId="6" r:id="rId6"/>
  </sheets>
  <calcPr calcId="162913"/>
</workbook>
</file>

<file path=xl/calcChain.xml><?xml version="1.0" encoding="utf-8"?>
<calcChain xmlns="http://schemas.openxmlformats.org/spreadsheetml/2006/main">
  <c r="C11" i="6" l="1"/>
  <c r="C17" i="6"/>
  <c r="G22" i="4"/>
  <c r="F14" i="3"/>
  <c r="F15" i="3"/>
  <c r="F16" i="3"/>
  <c r="F17" i="3"/>
  <c r="F18" i="3"/>
  <c r="F19" i="3"/>
  <c r="F20" i="3"/>
  <c r="F21" i="3"/>
  <c r="F13" i="3"/>
  <c r="F22" i="3" l="1"/>
  <c r="D17" i="5"/>
  <c r="F10" i="2"/>
  <c r="C13" i="6"/>
  <c r="D19" i="5" l="1"/>
  <c r="C14" i="6" s="1"/>
  <c r="C12" i="6" l="1"/>
  <c r="C15" i="6" s="1"/>
  <c r="C16" i="6" s="1"/>
  <c r="F11" i="2"/>
</calcChain>
</file>

<file path=xl/sharedStrings.xml><?xml version="1.0" encoding="utf-8"?>
<sst xmlns="http://schemas.openxmlformats.org/spreadsheetml/2006/main" count="112" uniqueCount="76">
  <si>
    <t>Информация</t>
  </si>
  <si>
    <t>о ценах на платные услуги, работы, оказываемые (выполняемые)</t>
  </si>
  <si>
    <t>№</t>
  </si>
  <si>
    <t>Наименование услуги (работы)</t>
  </si>
  <si>
    <t>Цена</t>
  </si>
  <si>
    <t>Группа продленного дня</t>
  </si>
  <si>
    <t>Расчет затрат на оплату труда персонала</t>
  </si>
  <si>
    <t>Должность</t>
  </si>
  <si>
    <t>Средний должностной оклад в месяц, включая начисления на выплаты по оплате труда (руб.)</t>
  </si>
  <si>
    <t>Итого</t>
  </si>
  <si>
    <t>Расчет затрат на материальные запасы</t>
  </si>
  <si>
    <t>(наименование платной услуги)</t>
  </si>
  <si>
    <t>Наименование материальных запасов</t>
  </si>
  <si>
    <t>Единица измерения</t>
  </si>
  <si>
    <t>Цена за единицу</t>
  </si>
  <si>
    <t>Расчет суммы начисленной амортизации оборудования</t>
  </si>
  <si>
    <t>Ниаменование оборудования</t>
  </si>
  <si>
    <t>Балансовая стоимость</t>
  </si>
  <si>
    <t>Годовая норма износа (%)</t>
  </si>
  <si>
    <t>Годовая норма времени работы оборудования (час.)</t>
  </si>
  <si>
    <t>Время работы оборудования в процессе оказания платной услуги (час.)</t>
  </si>
  <si>
    <t>Сумма начисленной амортизации (7=3*4*5/6)</t>
  </si>
  <si>
    <t>Расчет накладных затрат</t>
  </si>
  <si>
    <t>(наименование платно услуги)</t>
  </si>
  <si>
    <t>Прогноз затрат на административно-управленческий персонал</t>
  </si>
  <si>
    <t>Прогноз суммы начисления амортизации имущества общехозяйственного назначения</t>
  </si>
  <si>
    <t>Прогноз суммарного фонда оплаты труда основного персонала</t>
  </si>
  <si>
    <t>Затраты на остновной персонал, участвующий в предоставлении платной услуги</t>
  </si>
  <si>
    <t>Итого накладные затраты</t>
  </si>
  <si>
    <t>Расчеи цены на оказание платной услуги</t>
  </si>
  <si>
    <t>Наименование статей затрат</t>
  </si>
  <si>
    <t>Сумма (руб.)</t>
  </si>
  <si>
    <t>Затраты на оплату труда основного персонала</t>
  </si>
  <si>
    <t>Затраты материальных запасов</t>
  </si>
  <si>
    <t>Сумма начисленной амортизации оборудования, используемого при оказании платной услуги</t>
  </si>
  <si>
    <t>Накладные затраты, относимые на платную услугу</t>
  </si>
  <si>
    <t>Цена на платную услугу</t>
  </si>
  <si>
    <t>(наименование муниципального бюджетного учреждения)</t>
  </si>
  <si>
    <t>бумага</t>
  </si>
  <si>
    <t>шт.</t>
  </si>
  <si>
    <t>учитель нач.классы</t>
  </si>
  <si>
    <t>.</t>
  </si>
  <si>
    <t>степлер</t>
  </si>
  <si>
    <t>папка регистратор</t>
  </si>
  <si>
    <t>катридж-тонер</t>
  </si>
  <si>
    <t>скобы для степлера (1000шт.)</t>
  </si>
  <si>
    <t>файл А4 100 шт.</t>
  </si>
  <si>
    <t>ручка</t>
  </si>
  <si>
    <t>тетрадь 48 листов</t>
  </si>
  <si>
    <t>ножницы</t>
  </si>
  <si>
    <t>Затраты на оплату труда персонала (руб.) (6=3/4*5)</t>
  </si>
  <si>
    <t>пач.</t>
  </si>
  <si>
    <t>Всего затрат материальных запасов                   ( 6 = 4*5)</t>
  </si>
  <si>
    <t>Расход            (в ед. измерения)</t>
  </si>
  <si>
    <t>Месячный фонд рабочего времени (час.)</t>
  </si>
  <si>
    <t>Норма времени на оказание платной услуги (час.)</t>
  </si>
  <si>
    <t>Парта двухместная</t>
  </si>
  <si>
    <t>Стул ученический</t>
  </si>
  <si>
    <t>Телевизор LED</t>
  </si>
  <si>
    <t>Стол ученический</t>
  </si>
  <si>
    <t>Коэффициент накладных затрат</t>
  </si>
  <si>
    <t xml:space="preserve">Прогноз затрат на общехозяйственного назначения </t>
  </si>
  <si>
    <t>(приобретение учебной мебели, оргтехники)</t>
  </si>
  <si>
    <t>Затраты на работы, услуги по содержанию имущества: тех. обслуживание на видеонаблюдение, благоустройство территории ,прочие услуги по содержанию здания</t>
  </si>
  <si>
    <t>Охрана обьекта с использованием тревожной сигнализации, прочие работы</t>
  </si>
  <si>
    <t xml:space="preserve">затраты на коммунальные услуги: электроэнергия , вода и водоотведение, отопление </t>
  </si>
  <si>
    <t>Затраты на моющие (чистящие) средства для санитарной обработки используемых помещений, прочие затраты на материальные затраты</t>
  </si>
  <si>
    <t>Рентабельность</t>
  </si>
  <si>
    <t>МБОУ "Кайбальская СШ"</t>
  </si>
  <si>
    <t>Доска меловая</t>
  </si>
  <si>
    <t>Ноутбук</t>
  </si>
  <si>
    <t>Принтер Epson</t>
  </si>
  <si>
    <t>Итого затрат (12 человек)</t>
  </si>
  <si>
    <t>Утверждаю</t>
  </si>
  <si>
    <t>Директор школы</t>
  </si>
  <si>
    <t>Николаюк Е.А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</si>
</sst>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/>
    <xf numFmtId="0" fontId="1" fillId="0" borderId="1" xfId="0" applyFont="1" applyFill="1" applyBorder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workbookViewId="0">
      <selection activeCell="C1" sqref="C1:C3"/>
    </sheetView>
  </sheetViews>
  <sheetFormatPr defaultColWidth="9.140625" defaultRowHeight="12" x14ac:dyDescent="0.2"/>
  <cols>
    <col min="1" max="1" width="5.42578125" style="7" customWidth="1"/>
    <col min="2" max="2" width="43.140625" style="7" customWidth="1"/>
    <col min="3" max="3" width="23.5703125" style="7" customWidth="1"/>
    <col min="4" max="16384" width="9.140625" style="7"/>
  </cols>
  <sheetData>
    <row r="1" spans="1:3" x14ac:dyDescent="0.2">
      <c r="C1" s="25" t="s">
        <v>73</v>
      </c>
    </row>
    <row r="2" spans="1:3" x14ac:dyDescent="0.2">
      <c r="C2" s="25" t="s">
        <v>74</v>
      </c>
    </row>
    <row r="3" spans="1:3" x14ac:dyDescent="0.2">
      <c r="C3" s="25" t="s">
        <v>75</v>
      </c>
    </row>
    <row r="6" spans="1:3" x14ac:dyDescent="0.2">
      <c r="A6" s="27" t="s">
        <v>0</v>
      </c>
      <c r="B6" s="27"/>
      <c r="C6" s="27"/>
    </row>
    <row r="7" spans="1:3" x14ac:dyDescent="0.2">
      <c r="A7" s="27" t="s">
        <v>1</v>
      </c>
      <c r="B7" s="27"/>
      <c r="C7" s="27"/>
    </row>
    <row r="8" spans="1:3" x14ac:dyDescent="0.2">
      <c r="A8" s="26" t="s">
        <v>68</v>
      </c>
      <c r="B8" s="26"/>
      <c r="C8" s="26"/>
    </row>
    <row r="9" spans="1:3" x14ac:dyDescent="0.2">
      <c r="A9" s="28" t="s">
        <v>37</v>
      </c>
      <c r="B9" s="28"/>
      <c r="C9" s="28"/>
    </row>
    <row r="11" spans="1:3" x14ac:dyDescent="0.2">
      <c r="A11" s="3" t="s">
        <v>2</v>
      </c>
      <c r="B11" s="3" t="s">
        <v>3</v>
      </c>
      <c r="C11" s="3" t="s">
        <v>4</v>
      </c>
    </row>
    <row r="12" spans="1:3" x14ac:dyDescent="0.2">
      <c r="A12" s="1">
        <v>1</v>
      </c>
      <c r="B12" s="1" t="s">
        <v>5</v>
      </c>
      <c r="C12" s="9">
        <v>3960</v>
      </c>
    </row>
  </sheetData>
  <mergeCells count="4">
    <mergeCell ref="A8:C8"/>
    <mergeCell ref="A6:C6"/>
    <mergeCell ref="A7:C7"/>
    <mergeCell ref="A9:C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" sqref="F1:F3"/>
    </sheetView>
  </sheetViews>
  <sheetFormatPr defaultColWidth="9.140625" defaultRowHeight="12" x14ac:dyDescent="0.2"/>
  <cols>
    <col min="1" max="1" width="3.85546875" style="7" customWidth="1"/>
    <col min="2" max="2" width="16.140625" style="7" customWidth="1"/>
    <col min="3" max="3" width="16" style="7" customWidth="1"/>
    <col min="4" max="4" width="12.140625" style="7" customWidth="1"/>
    <col min="5" max="5" width="13.42578125" style="7" customWidth="1"/>
    <col min="6" max="6" width="15.140625" style="7" customWidth="1"/>
    <col min="7" max="16384" width="9.140625" style="7"/>
  </cols>
  <sheetData>
    <row r="1" spans="1:6" x14ac:dyDescent="0.2">
      <c r="E1" s="23"/>
      <c r="F1" s="25" t="s">
        <v>73</v>
      </c>
    </row>
    <row r="2" spans="1:6" x14ac:dyDescent="0.2">
      <c r="E2" s="24"/>
      <c r="F2" s="25" t="s">
        <v>74</v>
      </c>
    </row>
    <row r="3" spans="1:6" x14ac:dyDescent="0.2">
      <c r="F3" s="25" t="s">
        <v>75</v>
      </c>
    </row>
    <row r="5" spans="1:6" x14ac:dyDescent="0.2">
      <c r="B5" s="29" t="s">
        <v>6</v>
      </c>
      <c r="C5" s="29"/>
      <c r="D5" s="29"/>
      <c r="E5" s="29"/>
      <c r="F5" s="29"/>
    </row>
    <row r="6" spans="1:6" x14ac:dyDescent="0.2">
      <c r="B6" s="29" t="s">
        <v>5</v>
      </c>
      <c r="C6" s="29"/>
      <c r="D6" s="29"/>
      <c r="E6" s="29"/>
      <c r="F6" s="29"/>
    </row>
    <row r="7" spans="1:6" x14ac:dyDescent="0.2">
      <c r="B7" s="28" t="s">
        <v>11</v>
      </c>
      <c r="C7" s="28"/>
      <c r="D7" s="28"/>
      <c r="E7" s="28"/>
      <c r="F7" s="28"/>
    </row>
    <row r="8" spans="1:6" ht="73.5" customHeight="1" x14ac:dyDescent="0.2">
      <c r="A8" s="10" t="s">
        <v>2</v>
      </c>
      <c r="B8" s="11" t="s">
        <v>7</v>
      </c>
      <c r="C8" s="12" t="s">
        <v>8</v>
      </c>
      <c r="D8" s="12" t="s">
        <v>54</v>
      </c>
      <c r="E8" s="12" t="s">
        <v>55</v>
      </c>
      <c r="F8" s="13" t="s">
        <v>50</v>
      </c>
    </row>
    <row r="9" spans="1:6" x14ac:dyDescent="0.2">
      <c r="A9" s="1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</row>
    <row r="10" spans="1:6" x14ac:dyDescent="0.2">
      <c r="A10" s="1">
        <v>1</v>
      </c>
      <c r="B10" s="1" t="s">
        <v>40</v>
      </c>
      <c r="C10" s="2">
        <v>32094.42</v>
      </c>
      <c r="D10" s="1">
        <v>44</v>
      </c>
      <c r="E10" s="1">
        <v>2</v>
      </c>
      <c r="F10" s="2">
        <f>C10/D10*E10</f>
        <v>1458.8372727272726</v>
      </c>
    </row>
    <row r="11" spans="1:6" s="16" customFormat="1" x14ac:dyDescent="0.2">
      <c r="A11" s="8"/>
      <c r="B11" s="8" t="s">
        <v>9</v>
      </c>
      <c r="C11" s="8"/>
      <c r="D11" s="8"/>
      <c r="E11" s="8"/>
      <c r="F11" s="9">
        <f>SUM(F10:F10)</f>
        <v>1458.8372727272726</v>
      </c>
    </row>
  </sheetData>
  <mergeCells count="3">
    <mergeCell ref="B5:F5"/>
    <mergeCell ref="B6:F6"/>
    <mergeCell ref="B7:F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topLeftCell="A4" workbookViewId="0">
      <selection activeCell="F4" sqref="F4:F6"/>
    </sheetView>
  </sheetViews>
  <sheetFormatPr defaultColWidth="9.140625" defaultRowHeight="12" x14ac:dyDescent="0.2"/>
  <cols>
    <col min="1" max="1" width="3" style="7" customWidth="1"/>
    <col min="2" max="2" width="23.28515625" style="7" customWidth="1"/>
    <col min="3" max="3" width="9.5703125" style="7" customWidth="1"/>
    <col min="4" max="4" width="10.7109375" style="7" customWidth="1"/>
    <col min="5" max="5" width="9.28515625" style="7" customWidth="1"/>
    <col min="6" max="6" width="14.5703125" style="7" customWidth="1"/>
    <col min="7" max="16384" width="9.140625" style="7"/>
  </cols>
  <sheetData>
    <row r="4" spans="1:6" x14ac:dyDescent="0.2">
      <c r="F4" s="25" t="s">
        <v>73</v>
      </c>
    </row>
    <row r="5" spans="1:6" x14ac:dyDescent="0.2">
      <c r="F5" s="25" t="s">
        <v>74</v>
      </c>
    </row>
    <row r="6" spans="1:6" x14ac:dyDescent="0.2">
      <c r="F6" s="25" t="s">
        <v>75</v>
      </c>
    </row>
    <row r="8" spans="1:6" x14ac:dyDescent="0.2">
      <c r="A8" s="27" t="s">
        <v>10</v>
      </c>
      <c r="B8" s="27"/>
      <c r="C8" s="27"/>
      <c r="D8" s="27"/>
      <c r="E8" s="27"/>
      <c r="F8" s="27"/>
    </row>
    <row r="9" spans="1:6" x14ac:dyDescent="0.2">
      <c r="A9" s="30" t="s">
        <v>5</v>
      </c>
      <c r="B9" s="30"/>
      <c r="C9" s="30"/>
      <c r="D9" s="30"/>
      <c r="E9" s="30"/>
      <c r="F9" s="30"/>
    </row>
    <row r="10" spans="1:6" x14ac:dyDescent="0.2">
      <c r="A10" s="28" t="s">
        <v>11</v>
      </c>
      <c r="B10" s="28"/>
      <c r="C10" s="28"/>
      <c r="D10" s="28"/>
      <c r="E10" s="28"/>
      <c r="F10" s="28"/>
    </row>
    <row r="11" spans="1:6" ht="61.5" customHeight="1" x14ac:dyDescent="0.2">
      <c r="A11" s="4" t="s">
        <v>2</v>
      </c>
      <c r="B11" s="5" t="s">
        <v>12</v>
      </c>
      <c r="C11" s="5" t="s">
        <v>13</v>
      </c>
      <c r="D11" s="5" t="s">
        <v>53</v>
      </c>
      <c r="E11" s="5" t="s">
        <v>14</v>
      </c>
      <c r="F11" s="5" t="s">
        <v>52</v>
      </c>
    </row>
    <row r="12" spans="1:6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</row>
    <row r="13" spans="1:6" x14ac:dyDescent="0.2">
      <c r="A13" s="1">
        <v>1</v>
      </c>
      <c r="B13" s="6" t="s">
        <v>44</v>
      </c>
      <c r="C13" s="1" t="s">
        <v>39</v>
      </c>
      <c r="D13" s="2">
        <v>0.13</v>
      </c>
      <c r="E13" s="2">
        <v>450</v>
      </c>
      <c r="F13" s="2">
        <f>D13*E13</f>
        <v>58.5</v>
      </c>
    </row>
    <row r="14" spans="1:6" x14ac:dyDescent="0.2">
      <c r="A14" s="1">
        <v>2</v>
      </c>
      <c r="B14" s="6" t="s">
        <v>38</v>
      </c>
      <c r="C14" s="1" t="s">
        <v>51</v>
      </c>
      <c r="D14" s="2">
        <v>1</v>
      </c>
      <c r="E14" s="2">
        <v>350</v>
      </c>
      <c r="F14" s="2">
        <f t="shared" ref="F14:F21" si="0">D14*E14</f>
        <v>350</v>
      </c>
    </row>
    <row r="15" spans="1:6" x14ac:dyDescent="0.2">
      <c r="A15" s="1">
        <v>3</v>
      </c>
      <c r="B15" s="6" t="s">
        <v>43</v>
      </c>
      <c r="C15" s="1" t="s">
        <v>39</v>
      </c>
      <c r="D15" s="2">
        <v>1</v>
      </c>
      <c r="E15" s="2">
        <v>290</v>
      </c>
      <c r="F15" s="2">
        <f t="shared" si="0"/>
        <v>290</v>
      </c>
    </row>
    <row r="16" spans="1:6" x14ac:dyDescent="0.2">
      <c r="A16" s="1">
        <v>4</v>
      </c>
      <c r="B16" s="6" t="s">
        <v>42</v>
      </c>
      <c r="C16" s="1" t="s">
        <v>39</v>
      </c>
      <c r="D16" s="2">
        <v>1</v>
      </c>
      <c r="E16" s="2">
        <v>100</v>
      </c>
      <c r="F16" s="2">
        <f t="shared" si="0"/>
        <v>100</v>
      </c>
    </row>
    <row r="17" spans="1:6" x14ac:dyDescent="0.2">
      <c r="A17" s="1">
        <v>5</v>
      </c>
      <c r="B17" s="6" t="s">
        <v>45</v>
      </c>
      <c r="C17" s="1" t="s">
        <v>39</v>
      </c>
      <c r="D17" s="2">
        <v>3.0000000000000001E-3</v>
      </c>
      <c r="E17" s="2">
        <v>28.08</v>
      </c>
      <c r="F17" s="2">
        <f t="shared" si="0"/>
        <v>8.4239999999999995E-2</v>
      </c>
    </row>
    <row r="18" spans="1:6" x14ac:dyDescent="0.2">
      <c r="A18" s="1">
        <v>6</v>
      </c>
      <c r="B18" s="6" t="s">
        <v>46</v>
      </c>
      <c r="C18" s="1" t="s">
        <v>39</v>
      </c>
      <c r="D18" s="2">
        <v>0.1</v>
      </c>
      <c r="E18" s="2">
        <v>136</v>
      </c>
      <c r="F18" s="2">
        <f t="shared" si="0"/>
        <v>13.600000000000001</v>
      </c>
    </row>
    <row r="19" spans="1:6" x14ac:dyDescent="0.2">
      <c r="A19" s="1">
        <v>7</v>
      </c>
      <c r="B19" s="6" t="s">
        <v>47</v>
      </c>
      <c r="C19" s="1" t="s">
        <v>39</v>
      </c>
      <c r="D19" s="2">
        <v>12</v>
      </c>
      <c r="E19" s="2">
        <v>20</v>
      </c>
      <c r="F19" s="2">
        <f t="shared" si="0"/>
        <v>240</v>
      </c>
    </row>
    <row r="20" spans="1:6" x14ac:dyDescent="0.2">
      <c r="A20" s="1">
        <v>8</v>
      </c>
      <c r="B20" s="6" t="s">
        <v>48</v>
      </c>
      <c r="C20" s="1" t="s">
        <v>39</v>
      </c>
      <c r="D20" s="2">
        <v>12</v>
      </c>
      <c r="E20" s="2">
        <v>90</v>
      </c>
      <c r="F20" s="2">
        <f t="shared" si="0"/>
        <v>1080</v>
      </c>
    </row>
    <row r="21" spans="1:6" x14ac:dyDescent="0.2">
      <c r="A21" s="1">
        <v>9</v>
      </c>
      <c r="B21" s="6" t="s">
        <v>49</v>
      </c>
      <c r="C21" s="1" t="s">
        <v>39</v>
      </c>
      <c r="D21" s="2">
        <v>3</v>
      </c>
      <c r="E21" s="2">
        <v>80</v>
      </c>
      <c r="F21" s="2">
        <f t="shared" si="0"/>
        <v>240</v>
      </c>
    </row>
    <row r="22" spans="1:6" s="16" customFormat="1" x14ac:dyDescent="0.2">
      <c r="A22" s="8"/>
      <c r="B22" s="8" t="s">
        <v>9</v>
      </c>
      <c r="C22" s="8"/>
      <c r="D22" s="9"/>
      <c r="E22" s="9"/>
      <c r="F22" s="9">
        <f>SUM(F13:F21)</f>
        <v>2372.18424</v>
      </c>
    </row>
    <row r="23" spans="1:6" x14ac:dyDescent="0.2">
      <c r="D23" s="7" t="s">
        <v>41</v>
      </c>
    </row>
  </sheetData>
  <mergeCells count="3">
    <mergeCell ref="A8:F8"/>
    <mergeCell ref="A9:F9"/>
    <mergeCell ref="A10:F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topLeftCell="A4" workbookViewId="0">
      <selection activeCell="G4" sqref="G4:G6"/>
    </sheetView>
  </sheetViews>
  <sheetFormatPr defaultColWidth="9.140625" defaultRowHeight="12" x14ac:dyDescent="0.2"/>
  <cols>
    <col min="1" max="1" width="3.7109375" style="7" customWidth="1"/>
    <col min="2" max="2" width="21.140625" style="7" customWidth="1"/>
    <col min="3" max="3" width="11.5703125" style="7" customWidth="1"/>
    <col min="4" max="4" width="13" style="7" customWidth="1"/>
    <col min="5" max="5" width="16.140625" style="7" customWidth="1"/>
    <col min="6" max="6" width="16.85546875" style="7" customWidth="1"/>
    <col min="7" max="7" width="14.42578125" style="7" customWidth="1"/>
    <col min="8" max="16384" width="9.140625" style="7"/>
  </cols>
  <sheetData>
    <row r="4" spans="1:7" x14ac:dyDescent="0.2">
      <c r="G4" s="25" t="s">
        <v>73</v>
      </c>
    </row>
    <row r="5" spans="1:7" x14ac:dyDescent="0.2">
      <c r="G5" s="25" t="s">
        <v>74</v>
      </c>
    </row>
    <row r="6" spans="1:7" x14ac:dyDescent="0.2">
      <c r="G6" s="25" t="s">
        <v>75</v>
      </c>
    </row>
    <row r="8" spans="1:7" x14ac:dyDescent="0.2">
      <c r="A8" s="27" t="s">
        <v>15</v>
      </c>
      <c r="B8" s="27"/>
      <c r="C8" s="27"/>
      <c r="D8" s="27"/>
      <c r="E8" s="27"/>
      <c r="F8" s="27"/>
      <c r="G8" s="27"/>
    </row>
    <row r="9" spans="1:7" x14ac:dyDescent="0.2">
      <c r="A9" s="26" t="s">
        <v>5</v>
      </c>
      <c r="B9" s="26"/>
      <c r="C9" s="26"/>
      <c r="D9" s="26"/>
      <c r="E9" s="26"/>
      <c r="F9" s="26"/>
      <c r="G9" s="26"/>
    </row>
    <row r="10" spans="1:7" x14ac:dyDescent="0.2">
      <c r="A10" s="28" t="s">
        <v>11</v>
      </c>
      <c r="B10" s="28"/>
      <c r="C10" s="28"/>
      <c r="D10" s="28"/>
      <c r="E10" s="28"/>
      <c r="F10" s="28"/>
      <c r="G10" s="28"/>
    </row>
    <row r="12" spans="1:7" ht="48" x14ac:dyDescent="0.2">
      <c r="A12" s="4" t="s">
        <v>2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</row>
    <row r="13" spans="1:7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</row>
    <row r="14" spans="1:7" x14ac:dyDescent="0.2">
      <c r="A14" s="1">
        <v>1</v>
      </c>
      <c r="B14" s="1" t="s">
        <v>56</v>
      </c>
      <c r="C14" s="2">
        <v>30240</v>
      </c>
      <c r="D14" s="14">
        <v>1</v>
      </c>
      <c r="E14" s="2">
        <v>2964</v>
      </c>
      <c r="F14" s="15">
        <v>2</v>
      </c>
      <c r="G14" s="1">
        <v>0</v>
      </c>
    </row>
    <row r="15" spans="1:7" x14ac:dyDescent="0.2">
      <c r="A15" s="1">
        <v>2</v>
      </c>
      <c r="B15" s="1" t="s">
        <v>57</v>
      </c>
      <c r="C15" s="2">
        <v>33600</v>
      </c>
      <c r="D15" s="14">
        <v>1</v>
      </c>
      <c r="E15" s="2">
        <v>2964</v>
      </c>
      <c r="F15" s="1">
        <v>2</v>
      </c>
      <c r="G15" s="1">
        <v>0</v>
      </c>
    </row>
    <row r="16" spans="1:7" x14ac:dyDescent="0.2">
      <c r="A16" s="1">
        <v>3</v>
      </c>
      <c r="B16" s="1" t="s">
        <v>69</v>
      </c>
      <c r="C16" s="2">
        <v>14200</v>
      </c>
      <c r="D16" s="14">
        <v>1</v>
      </c>
      <c r="E16" s="2">
        <v>2964</v>
      </c>
      <c r="F16" s="1">
        <v>2</v>
      </c>
      <c r="G16" s="1">
        <v>0</v>
      </c>
    </row>
    <row r="17" spans="1:7" x14ac:dyDescent="0.2">
      <c r="A17" s="1">
        <v>4</v>
      </c>
      <c r="B17" s="1" t="s">
        <v>71</v>
      </c>
      <c r="C17" s="2">
        <v>16990</v>
      </c>
      <c r="D17" s="14">
        <v>1</v>
      </c>
      <c r="E17" s="2">
        <v>2964</v>
      </c>
      <c r="F17" s="1">
        <v>2</v>
      </c>
      <c r="G17" s="1">
        <v>0</v>
      </c>
    </row>
    <row r="18" spans="1:7" x14ac:dyDescent="0.2">
      <c r="A18" s="1">
        <v>5</v>
      </c>
      <c r="B18" s="1" t="s">
        <v>70</v>
      </c>
      <c r="C18" s="2">
        <v>24490.2</v>
      </c>
      <c r="D18" s="14">
        <v>1</v>
      </c>
      <c r="E18" s="2">
        <v>2964</v>
      </c>
      <c r="F18" s="1">
        <v>2</v>
      </c>
      <c r="G18" s="1">
        <v>0</v>
      </c>
    </row>
    <row r="19" spans="1:7" x14ac:dyDescent="0.2">
      <c r="A19" s="1">
        <v>6</v>
      </c>
      <c r="B19" s="1" t="s">
        <v>58</v>
      </c>
      <c r="C19" s="2">
        <v>14990</v>
      </c>
      <c r="D19" s="14">
        <v>1</v>
      </c>
      <c r="E19" s="2">
        <v>2964</v>
      </c>
      <c r="F19" s="15">
        <v>2</v>
      </c>
      <c r="G19" s="1">
        <v>0</v>
      </c>
    </row>
    <row r="20" spans="1:7" x14ac:dyDescent="0.2">
      <c r="A20" s="1">
        <v>7</v>
      </c>
      <c r="B20" s="1" t="s">
        <v>59</v>
      </c>
      <c r="C20" s="2">
        <v>1750</v>
      </c>
      <c r="D20" s="14">
        <v>1</v>
      </c>
      <c r="E20" s="2">
        <v>2964</v>
      </c>
      <c r="F20" s="1">
        <v>2</v>
      </c>
      <c r="G20" s="1">
        <v>0</v>
      </c>
    </row>
    <row r="21" spans="1:7" x14ac:dyDescent="0.2">
      <c r="A21" s="1"/>
      <c r="B21" s="1"/>
      <c r="C21" s="2"/>
      <c r="D21" s="1"/>
      <c r="E21" s="1"/>
      <c r="F21" s="1"/>
      <c r="G21" s="1"/>
    </row>
    <row r="22" spans="1:7" x14ac:dyDescent="0.2">
      <c r="A22" s="1"/>
      <c r="B22" s="1" t="s">
        <v>9</v>
      </c>
      <c r="C22" s="1"/>
      <c r="D22" s="1"/>
      <c r="E22" s="1"/>
      <c r="F22" s="1"/>
      <c r="G22" s="1">
        <f>SUM(G14:G21)</f>
        <v>0</v>
      </c>
    </row>
  </sheetData>
  <mergeCells count="3">
    <mergeCell ref="A8:G8"/>
    <mergeCell ref="A9:G9"/>
    <mergeCell ref="A10:G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M29" sqref="M29:N29"/>
    </sheetView>
  </sheetViews>
  <sheetFormatPr defaultColWidth="9.140625" defaultRowHeight="12" x14ac:dyDescent="0.2"/>
  <cols>
    <col min="1" max="1" width="4.28515625" style="7" customWidth="1"/>
    <col min="2" max="2" width="34.5703125" style="7" customWidth="1"/>
    <col min="3" max="3" width="35.85546875" style="7" customWidth="1"/>
    <col min="4" max="4" width="15.85546875" style="7" customWidth="1"/>
    <col min="5" max="16384" width="9.140625" style="7"/>
  </cols>
  <sheetData>
    <row r="1" spans="1:18" x14ac:dyDescent="0.2">
      <c r="D1" s="25" t="s">
        <v>73</v>
      </c>
    </row>
    <row r="2" spans="1:18" x14ac:dyDescent="0.2">
      <c r="D2" s="25" t="s">
        <v>74</v>
      </c>
    </row>
    <row r="3" spans="1:18" x14ac:dyDescent="0.2">
      <c r="D3" s="25" t="s">
        <v>75</v>
      </c>
    </row>
    <row r="5" spans="1:18" x14ac:dyDescent="0.2">
      <c r="A5" s="27" t="s">
        <v>22</v>
      </c>
      <c r="B5" s="27"/>
      <c r="C5" s="27"/>
      <c r="D5" s="27"/>
    </row>
    <row r="6" spans="1:18" x14ac:dyDescent="0.2">
      <c r="A6" s="26" t="s">
        <v>5</v>
      </c>
      <c r="B6" s="26"/>
      <c r="C6" s="26"/>
      <c r="D6" s="26"/>
    </row>
    <row r="7" spans="1:18" x14ac:dyDescent="0.2">
      <c r="A7" s="29" t="s">
        <v>23</v>
      </c>
      <c r="B7" s="29"/>
      <c r="C7" s="29"/>
      <c r="D7" s="29"/>
    </row>
    <row r="9" spans="1:18" ht="26.25" customHeight="1" x14ac:dyDescent="0.2">
      <c r="A9" s="1">
        <v>1</v>
      </c>
      <c r="B9" s="6" t="s">
        <v>24</v>
      </c>
      <c r="C9" s="6"/>
      <c r="D9" s="2">
        <v>4725</v>
      </c>
    </row>
    <row r="10" spans="1:18" ht="47.25" customHeight="1" x14ac:dyDescent="0.2">
      <c r="A10" s="34">
        <v>2</v>
      </c>
      <c r="B10" s="31" t="s">
        <v>61</v>
      </c>
      <c r="C10" s="6" t="s">
        <v>63</v>
      </c>
      <c r="D10" s="19">
        <v>9600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25.5" customHeight="1" x14ac:dyDescent="0.2">
      <c r="A11" s="35"/>
      <c r="B11" s="32"/>
      <c r="C11" s="6" t="s">
        <v>64</v>
      </c>
      <c r="D11" s="19">
        <v>1200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36" customHeight="1" x14ac:dyDescent="0.2">
      <c r="A12" s="35"/>
      <c r="B12" s="32"/>
      <c r="C12" s="18" t="s">
        <v>65</v>
      </c>
      <c r="D12" s="20">
        <v>6000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50.25" customHeight="1" x14ac:dyDescent="0.2">
      <c r="A13" s="35"/>
      <c r="B13" s="32"/>
      <c r="C13" s="18" t="s">
        <v>66</v>
      </c>
      <c r="D13" s="20">
        <v>1000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20.25" customHeight="1" x14ac:dyDescent="0.2">
      <c r="A14" s="36"/>
      <c r="B14" s="33"/>
      <c r="C14" s="6" t="s">
        <v>62</v>
      </c>
      <c r="D14" s="20">
        <v>2500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24" x14ac:dyDescent="0.2">
      <c r="A15" s="1">
        <v>3</v>
      </c>
      <c r="B15" s="6" t="s">
        <v>25</v>
      </c>
      <c r="C15" s="6"/>
      <c r="D15" s="2">
        <v>0</v>
      </c>
    </row>
    <row r="16" spans="1:18" ht="24" x14ac:dyDescent="0.2">
      <c r="A16" s="1">
        <v>4</v>
      </c>
      <c r="B16" s="6" t="s">
        <v>26</v>
      </c>
      <c r="C16" s="6"/>
      <c r="D16" s="2">
        <v>1458.84</v>
      </c>
    </row>
    <row r="17" spans="1:4" x14ac:dyDescent="0.2">
      <c r="A17" s="1">
        <v>5</v>
      </c>
      <c r="B17" s="6" t="s">
        <v>60</v>
      </c>
      <c r="C17" s="6"/>
      <c r="D17" s="2">
        <f>(D9+D10+D11+D12+D13+D14+D15)/D16</f>
        <v>17.154040196320366</v>
      </c>
    </row>
    <row r="18" spans="1:4" ht="36" x14ac:dyDescent="0.2">
      <c r="A18" s="1">
        <v>6</v>
      </c>
      <c r="B18" s="6" t="s">
        <v>27</v>
      </c>
      <c r="C18" s="6"/>
      <c r="D18" s="2">
        <v>1458.84</v>
      </c>
    </row>
    <row r="19" spans="1:4" s="16" customFormat="1" x14ac:dyDescent="0.2">
      <c r="A19" s="8">
        <v>7</v>
      </c>
      <c r="B19" s="21" t="s">
        <v>28</v>
      </c>
      <c r="C19" s="21"/>
      <c r="D19" s="9">
        <f>D17*D18</f>
        <v>25025.000000000004</v>
      </c>
    </row>
  </sheetData>
  <mergeCells count="5">
    <mergeCell ref="A5:D5"/>
    <mergeCell ref="A6:D6"/>
    <mergeCell ref="A7:D7"/>
    <mergeCell ref="B10:B14"/>
    <mergeCell ref="A10:A1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7" sqref="A7:C7"/>
    </sheetView>
  </sheetViews>
  <sheetFormatPr defaultColWidth="9.140625" defaultRowHeight="12" x14ac:dyDescent="0.2"/>
  <cols>
    <col min="1" max="1" width="3.5703125" style="7" customWidth="1"/>
    <col min="2" max="2" width="38.7109375" style="7" customWidth="1"/>
    <col min="3" max="3" width="14.85546875" style="7" customWidth="1"/>
    <col min="4" max="16384" width="9.140625" style="7"/>
  </cols>
  <sheetData>
    <row r="1" spans="1:3" x14ac:dyDescent="0.2">
      <c r="C1" s="25" t="s">
        <v>73</v>
      </c>
    </row>
    <row r="2" spans="1:3" x14ac:dyDescent="0.2">
      <c r="C2" s="25" t="s">
        <v>74</v>
      </c>
    </row>
    <row r="3" spans="1:3" x14ac:dyDescent="0.2">
      <c r="C3" s="25" t="s">
        <v>75</v>
      </c>
    </row>
    <row r="5" spans="1:3" x14ac:dyDescent="0.2">
      <c r="A5" s="27" t="s">
        <v>29</v>
      </c>
      <c r="B5" s="27"/>
      <c r="C5" s="27"/>
    </row>
    <row r="6" spans="1:3" x14ac:dyDescent="0.2">
      <c r="A6" s="37" t="s">
        <v>5</v>
      </c>
      <c r="B6" s="37"/>
      <c r="C6" s="37"/>
    </row>
    <row r="7" spans="1:3" x14ac:dyDescent="0.2">
      <c r="A7" s="28" t="s">
        <v>11</v>
      </c>
      <c r="B7" s="28"/>
      <c r="C7" s="28"/>
    </row>
    <row r="8" spans="1:3" x14ac:dyDescent="0.2">
      <c r="A8" s="22"/>
      <c r="B8" s="22"/>
      <c r="C8" s="22"/>
    </row>
    <row r="9" spans="1:3" x14ac:dyDescent="0.2">
      <c r="A9" s="1"/>
      <c r="B9" s="1"/>
      <c r="C9" s="1"/>
    </row>
    <row r="10" spans="1:3" x14ac:dyDescent="0.2">
      <c r="A10" s="4" t="s">
        <v>2</v>
      </c>
      <c r="B10" s="5" t="s">
        <v>30</v>
      </c>
      <c r="C10" s="5" t="s">
        <v>31</v>
      </c>
    </row>
    <row r="11" spans="1:3" ht="13.5" customHeight="1" x14ac:dyDescent="0.2">
      <c r="A11" s="1">
        <v>1</v>
      </c>
      <c r="B11" s="6" t="s">
        <v>32</v>
      </c>
      <c r="C11" s="2">
        <f>1*'Таблица № 5'!D18</f>
        <v>1458.84</v>
      </c>
    </row>
    <row r="12" spans="1:3" x14ac:dyDescent="0.2">
      <c r="A12" s="1">
        <v>2</v>
      </c>
      <c r="B12" s="6" t="s">
        <v>33</v>
      </c>
      <c r="C12" s="2">
        <f>'Таблица № 3'!F22</f>
        <v>2372.18424</v>
      </c>
    </row>
    <row r="13" spans="1:3" ht="24" x14ac:dyDescent="0.2">
      <c r="A13" s="1">
        <v>3</v>
      </c>
      <c r="B13" s="6" t="s">
        <v>34</v>
      </c>
      <c r="C13" s="2">
        <f>'Таблица № 4'!G22</f>
        <v>0</v>
      </c>
    </row>
    <row r="14" spans="1:3" ht="24" x14ac:dyDescent="0.2">
      <c r="A14" s="1">
        <v>4</v>
      </c>
      <c r="B14" s="6" t="s">
        <v>35</v>
      </c>
      <c r="C14" s="2">
        <f>'Таблица № 5'!D19</f>
        <v>25025.000000000004</v>
      </c>
    </row>
    <row r="15" spans="1:3" x14ac:dyDescent="0.2">
      <c r="A15" s="1">
        <v>5</v>
      </c>
      <c r="B15" s="6" t="s">
        <v>72</v>
      </c>
      <c r="C15" s="2">
        <f>C11+C12+C13+C14</f>
        <v>28856.024240000002</v>
      </c>
    </row>
    <row r="16" spans="1:3" x14ac:dyDescent="0.2">
      <c r="A16" s="1">
        <v>6</v>
      </c>
      <c r="B16" s="6" t="s">
        <v>67</v>
      </c>
      <c r="C16" s="2">
        <f>C17-C15</f>
        <v>18663.975759999998</v>
      </c>
    </row>
    <row r="17" spans="1:3" x14ac:dyDescent="0.2">
      <c r="A17" s="1">
        <v>7</v>
      </c>
      <c r="B17" s="6" t="s">
        <v>36</v>
      </c>
      <c r="C17" s="2">
        <f>12*'Таблица №1'!C12</f>
        <v>47520</v>
      </c>
    </row>
    <row r="18" spans="1:3" x14ac:dyDescent="0.2">
      <c r="B18" s="17"/>
    </row>
    <row r="19" spans="1:3" x14ac:dyDescent="0.2">
      <c r="B19" s="17"/>
    </row>
    <row r="20" spans="1:3" x14ac:dyDescent="0.2">
      <c r="B20" s="17"/>
    </row>
    <row r="21" spans="1:3" x14ac:dyDescent="0.2">
      <c r="B21" s="17"/>
    </row>
    <row r="22" spans="1:3" x14ac:dyDescent="0.2">
      <c r="B22" s="17"/>
    </row>
    <row r="23" spans="1:3" x14ac:dyDescent="0.2">
      <c r="B23" s="17"/>
    </row>
    <row r="24" spans="1:3" x14ac:dyDescent="0.2">
      <c r="B24" s="17"/>
    </row>
  </sheetData>
  <mergeCells count="3">
    <mergeCell ref="A5:C5"/>
    <mergeCell ref="A6:C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Таблица №1</vt:lpstr>
      <vt:lpstr>Таблица № 2</vt:lpstr>
      <vt:lpstr>Таблица № 3</vt:lpstr>
      <vt:lpstr>Таблица № 4</vt:lpstr>
      <vt:lpstr>Таблица № 5</vt:lpstr>
      <vt:lpstr>Таблица №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2025-10-30T05:14:56Z</dcterms:modified>
</cp:coreProperties>
</file>